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620" activeTab="4"/>
  </bookViews>
  <sheets>
    <sheet name="HowAmIDoing!" sheetId="1" r:id="rId1"/>
    <sheet name="Week 1" sheetId="2" r:id="rId2"/>
    <sheet name="Week 2" sheetId="3" r:id="rId3"/>
    <sheet name="Week 3" sheetId="4" r:id="rId4"/>
    <sheet name="Week 4" sheetId="5" r:id="rId5"/>
    <sheet name="Overall Backbone" sheetId="6" state="hidden" r:id="rId6"/>
  </sheets>
  <definedNames>
    <definedName name="List1">'Overall Backbone'!$B$4:$B$5</definedName>
  </definedNames>
  <calcPr fullCalcOnLoad="1"/>
</workbook>
</file>

<file path=xl/sharedStrings.xml><?xml version="1.0" encoding="utf-8"?>
<sst xmlns="http://schemas.openxmlformats.org/spreadsheetml/2006/main" count="1425" uniqueCount="72">
  <si>
    <t>Best Shape Of My Life</t>
  </si>
  <si>
    <t>Progress Summary</t>
  </si>
  <si>
    <t>Week 1</t>
  </si>
  <si>
    <t>Pro Blocks</t>
  </si>
  <si>
    <t>CHO Blocks</t>
  </si>
  <si>
    <t>Fat Blocks</t>
  </si>
  <si>
    <t>Food Points</t>
  </si>
  <si>
    <t>Time</t>
  </si>
  <si>
    <t>Food Description</t>
  </si>
  <si>
    <t>Paleo? (Y/N)
No Dairy</t>
  </si>
  <si>
    <t>Zone? (Y/N)</t>
  </si>
  <si>
    <t>Post Work Out (Y/N)</t>
  </si>
  <si>
    <t>Cheat 
(Y/N)</t>
  </si>
  <si>
    <t>Meal Notes</t>
  </si>
  <si>
    <t>Meal Type</t>
  </si>
  <si>
    <t>Cheat Meal</t>
  </si>
  <si>
    <t>PWO?</t>
  </si>
  <si>
    <t>Zone</t>
  </si>
  <si>
    <t>Paleo</t>
  </si>
  <si>
    <t>PaleoZone</t>
  </si>
  <si>
    <t>&gt;5 Blocks?</t>
  </si>
  <si>
    <t>Meal Points</t>
  </si>
  <si>
    <t xml:space="preserve"> Meal 1</t>
  </si>
  <si>
    <t>Meal 1 Points</t>
  </si>
  <si>
    <t>Meal 2</t>
  </si>
  <si>
    <t>Meal 2 Points</t>
  </si>
  <si>
    <t>Meal 3</t>
  </si>
  <si>
    <t>Meal 3 Points</t>
  </si>
  <si>
    <t>Meal 4</t>
  </si>
  <si>
    <t>Meal 4 Points</t>
  </si>
  <si>
    <t>Meal 5</t>
  </si>
  <si>
    <t>Meal 5 Points</t>
  </si>
  <si>
    <t>Workout?</t>
  </si>
  <si>
    <t>Post Workout Meal Before Leaving Gym</t>
  </si>
  <si>
    <t>Fewer than 5 Hours Between Meals?</t>
  </si>
  <si>
    <t>Alcoholic Beverages? (Quantity)</t>
  </si>
  <si>
    <t>5 Grams Fish Oil?</t>
  </si>
  <si>
    <t>Bonus/Deductions</t>
  </si>
  <si>
    <t>Five Meals Per Day</t>
  </si>
  <si>
    <t>Water</t>
  </si>
  <si>
    <t>Sleep</t>
  </si>
  <si>
    <t>Between Meals</t>
  </si>
  <si>
    <t>Veggies</t>
  </si>
  <si>
    <t>Alcohol</t>
  </si>
  <si>
    <t>PWO Before Leaving Gym?</t>
  </si>
  <si>
    <t>Fish Oil</t>
  </si>
  <si>
    <t>Total Daily Points</t>
  </si>
  <si>
    <t>8 1/2 Hours Sleep?</t>
  </si>
  <si>
    <t>Veggies (1 block atleast) In Each Meal</t>
  </si>
  <si>
    <t xml:space="preserve">  5 Meals in Day?</t>
  </si>
  <si>
    <t>64 Oz Water?</t>
  </si>
  <si>
    <t>Daily Points Summary</t>
  </si>
  <si>
    <t>Exercise Counter</t>
  </si>
  <si>
    <t>Bonus Workout Points</t>
  </si>
  <si>
    <t>Total Week 1 Points</t>
  </si>
  <si>
    <t>Add?</t>
  </si>
  <si>
    <t>Amount</t>
  </si>
  <si>
    <t>Total</t>
  </si>
  <si>
    <t>Week 2</t>
  </si>
  <si>
    <t>Week 3</t>
  </si>
  <si>
    <t>List 1</t>
  </si>
  <si>
    <t>(yes/no)</t>
  </si>
  <si>
    <t>Yes</t>
  </si>
  <si>
    <t>Forfeit</t>
  </si>
  <si>
    <t>Half</t>
  </si>
  <si>
    <t>All</t>
  </si>
  <si>
    <t>Verve Apparel</t>
  </si>
  <si>
    <t>My Points</t>
  </si>
  <si>
    <t>No</t>
  </si>
  <si>
    <t>Day</t>
  </si>
  <si>
    <t>SUM</t>
  </si>
  <si>
    <t>Week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</si>
</sst>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&quot;,&quot;\ mmmm\ dd&quot;,&quot;\ yyyy"/>
    <numFmt numFmtId="165" formatCode="#\ #/#"/>
  </numFmts>
  <fonts count="54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48"/>
      <color indexed="10"/>
      <name val="Lucida Grande"/>
      <family val="0"/>
    </font>
    <font>
      <sz val="18"/>
      <color indexed="9"/>
      <name val="Arial Bold"/>
      <family val="0"/>
    </font>
    <font>
      <sz val="24"/>
      <color indexed="15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Helvetica"/>
      <family val="0"/>
    </font>
    <font>
      <sz val="10"/>
      <color indexed="10"/>
      <name val="Arial Bold"/>
      <family val="0"/>
    </font>
    <font>
      <sz val="10"/>
      <color indexed="9"/>
      <name val="Arial Bold"/>
      <family val="0"/>
    </font>
    <font>
      <sz val="10"/>
      <color indexed="36"/>
      <name val="Arial"/>
      <family val="2"/>
    </font>
    <font>
      <sz val="9.2"/>
      <color indexed="8"/>
      <name val="Helvetic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0"/>
      <color indexed="10"/>
      <name val="Arial"/>
      <family val="2"/>
    </font>
    <font>
      <sz val="18"/>
      <color indexed="10"/>
      <name val="Arial Bold"/>
      <family val="0"/>
    </font>
    <font>
      <sz val="8"/>
      <name val="Tahoma"/>
      <family val="2"/>
    </font>
    <font>
      <b/>
      <sz val="28"/>
      <color indexed="8"/>
      <name val="Helvetica"/>
      <family val="0"/>
    </font>
    <font>
      <b/>
      <sz val="4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Arial Bold"/>
      <family val="0"/>
    </font>
    <font>
      <sz val="18"/>
      <color theme="0"/>
      <name val="Arial 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>
        <color indexed="9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9"/>
      </left>
      <right style="thin">
        <color indexed="14"/>
      </right>
      <top style="thin">
        <color indexed="14"/>
      </top>
      <bottom style="thin">
        <color indexed="14"/>
      </bottom>
    </border>
    <border>
      <left style="medium">
        <color indexed="9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medium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>
        <color indexed="9"/>
      </bottom>
    </border>
    <border>
      <left style="thin">
        <color indexed="14"/>
      </left>
      <right style="medium">
        <color indexed="9"/>
      </right>
      <top style="thin">
        <color indexed="14"/>
      </top>
      <bottom style="thin">
        <color indexed="14"/>
      </bottom>
    </border>
    <border>
      <left style="medium">
        <color indexed="9"/>
      </left>
      <right style="thin">
        <color indexed="14"/>
      </right>
      <top style="medium">
        <color indexed="9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9"/>
      </top>
      <bottom style="thin">
        <color indexed="14"/>
      </bottom>
    </border>
    <border>
      <left style="thin">
        <color indexed="14"/>
      </left>
      <right style="medium">
        <color indexed="9"/>
      </right>
      <top style="medium">
        <color indexed="9"/>
      </top>
      <bottom style="thin">
        <color indexed="14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medium">
        <color indexed="9"/>
      </left>
      <right style="thin">
        <color indexed="14"/>
      </right>
      <top style="thin">
        <color indexed="14"/>
      </top>
      <bottom style="medium">
        <color indexed="9"/>
      </bottom>
    </border>
    <border>
      <left style="thin">
        <color indexed="14"/>
      </left>
      <right style="medium">
        <color indexed="9"/>
      </right>
      <top style="thin">
        <color indexed="14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>
        <color indexed="9"/>
      </right>
      <top style="thin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14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1"/>
      </left>
      <right>
        <color indexed="9"/>
      </right>
      <top>
        <color indexed="9"/>
      </top>
      <bottom>
        <color indexed="9"/>
      </bottom>
    </border>
    <border>
      <left style="medium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11"/>
      </left>
      <right>
        <color indexed="9"/>
      </right>
      <top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medium"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164" fontId="8" fillId="34" borderId="14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164" fontId="8" fillId="34" borderId="16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165" fontId="8" fillId="34" borderId="16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5" borderId="18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/>
    </xf>
    <xf numFmtId="0" fontId="1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0" fontId="1" fillId="35" borderId="26" xfId="0" applyNumberFormat="1" applyFont="1" applyFill="1" applyBorder="1" applyAlignment="1">
      <alignment horizontal="center" vertical="center" wrapText="1"/>
    </xf>
    <xf numFmtId="0" fontId="1" fillId="35" borderId="27" xfId="0" applyNumberFormat="1" applyFont="1" applyFill="1" applyBorder="1" applyAlignment="1">
      <alignment horizontal="center" vertical="center" wrapText="1"/>
    </xf>
    <xf numFmtId="0" fontId="1" fillId="35" borderId="28" xfId="0" applyNumberFormat="1" applyFont="1" applyFill="1" applyBorder="1" applyAlignment="1">
      <alignment horizontal="center" vertical="center" wrapText="1"/>
    </xf>
    <xf numFmtId="20" fontId="1" fillId="35" borderId="26" xfId="0" applyNumberFormat="1" applyFont="1" applyFill="1" applyBorder="1" applyAlignment="1">
      <alignment horizontal="center" vertical="center" wrapText="1"/>
    </xf>
    <xf numFmtId="165" fontId="1" fillId="35" borderId="27" xfId="0" applyNumberFormat="1" applyFont="1" applyFill="1" applyBorder="1" applyAlignment="1">
      <alignment horizontal="center" vertical="center" wrapText="1"/>
    </xf>
    <xf numFmtId="20" fontId="1" fillId="35" borderId="29" xfId="0" applyNumberFormat="1" applyFont="1" applyFill="1" applyBorder="1" applyAlignment="1">
      <alignment horizontal="center" vertical="center" wrapText="1"/>
    </xf>
    <xf numFmtId="0" fontId="1" fillId="35" borderId="30" xfId="0" applyNumberFormat="1" applyFont="1" applyFill="1" applyBorder="1" applyAlignment="1">
      <alignment horizontal="center" vertical="center" wrapText="1"/>
    </xf>
    <xf numFmtId="0" fontId="1" fillId="35" borderId="31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/>
    </xf>
    <xf numFmtId="0" fontId="1" fillId="33" borderId="34" xfId="0" applyNumberFormat="1" applyFont="1" applyFill="1" applyBorder="1" applyAlignment="1">
      <alignment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0" fontId="1" fillId="34" borderId="36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wrapText="1"/>
    </xf>
    <xf numFmtId="0" fontId="1" fillId="33" borderId="24" xfId="0" applyNumberFormat="1" applyFont="1" applyFill="1" applyBorder="1" applyAlignment="1">
      <alignment wrapText="1"/>
    </xf>
    <xf numFmtId="0" fontId="1" fillId="34" borderId="38" xfId="0" applyNumberFormat="1" applyFont="1" applyFill="1" applyBorder="1" applyAlignment="1">
      <alignment/>
    </xf>
    <xf numFmtId="0" fontId="10" fillId="34" borderId="39" xfId="0" applyNumberFormat="1" applyFont="1" applyFill="1" applyBorder="1" applyAlignment="1">
      <alignment horizontal="center" vertical="center" wrapText="1"/>
    </xf>
    <xf numFmtId="0" fontId="10" fillId="34" borderId="40" xfId="0" applyNumberFormat="1" applyFont="1" applyFill="1" applyBorder="1" applyAlignment="1">
      <alignment horizontal="center" vertical="center" wrapText="1"/>
    </xf>
    <xf numFmtId="0" fontId="1" fillId="35" borderId="41" xfId="0" applyNumberFormat="1" applyFont="1" applyFill="1" applyBorder="1" applyAlignment="1">
      <alignment horizontal="center" vertical="center" wrapText="1"/>
    </xf>
    <xf numFmtId="0" fontId="1" fillId="35" borderId="42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43" xfId="0" applyNumberFormat="1" applyFont="1" applyFill="1" applyBorder="1" applyAlignment="1">
      <alignment horizontal="center" vertical="center" wrapText="1"/>
    </xf>
    <xf numFmtId="0" fontId="8" fillId="34" borderId="44" xfId="0" applyNumberFormat="1" applyFont="1" applyFill="1" applyBorder="1" applyAlignment="1">
      <alignment horizontal="center" vertical="center" wrapText="1"/>
    </xf>
    <xf numFmtId="0" fontId="1" fillId="33" borderId="45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wrapText="1"/>
    </xf>
    <xf numFmtId="164" fontId="8" fillId="36" borderId="41" xfId="0" applyNumberFormat="1" applyFont="1" applyFill="1" applyBorder="1" applyAlignment="1">
      <alignment horizontal="center" vertical="center" wrapText="1"/>
    </xf>
    <xf numFmtId="0" fontId="9" fillId="36" borderId="41" xfId="0" applyNumberFormat="1" applyFont="1" applyFill="1" applyBorder="1" applyAlignment="1">
      <alignment horizontal="center" vertical="center" wrapText="1"/>
    </xf>
    <xf numFmtId="0" fontId="9" fillId="36" borderId="14" xfId="0" applyNumberFormat="1" applyFont="1" applyFill="1" applyBorder="1" applyAlignment="1">
      <alignment horizontal="center" vertical="center" wrapText="1"/>
    </xf>
    <xf numFmtId="0" fontId="9" fillId="36" borderId="44" xfId="0" applyNumberFormat="1" applyFont="1" applyFill="1" applyBorder="1" applyAlignment="1">
      <alignment horizontal="center" vertical="center" wrapText="1"/>
    </xf>
    <xf numFmtId="0" fontId="51" fillId="36" borderId="36" xfId="0" applyNumberFormat="1" applyFont="1" applyFill="1" applyBorder="1" applyAlignment="1">
      <alignment horizontal="center" vertical="center" wrapText="1"/>
    </xf>
    <xf numFmtId="0" fontId="51" fillId="36" borderId="46" xfId="0" applyNumberFormat="1" applyFont="1" applyFill="1" applyBorder="1" applyAlignment="1">
      <alignment horizontal="center" vertical="center" wrapText="1"/>
    </xf>
    <xf numFmtId="0" fontId="51" fillId="36" borderId="47" xfId="0" applyNumberFormat="1" applyFont="1" applyFill="1" applyBorder="1" applyAlignment="1">
      <alignment horizontal="center" vertical="center" wrapText="1"/>
    </xf>
    <xf numFmtId="0" fontId="51" fillId="36" borderId="37" xfId="0" applyNumberFormat="1" applyFont="1" applyFill="1" applyBorder="1" applyAlignment="1">
      <alignment horizontal="center" vertical="center" wrapText="1"/>
    </xf>
    <xf numFmtId="0" fontId="51" fillId="36" borderId="35" xfId="0" applyNumberFormat="1" applyFont="1" applyFill="1" applyBorder="1" applyAlignment="1">
      <alignment horizontal="center" vertical="center" wrapText="1"/>
    </xf>
    <xf numFmtId="0" fontId="51" fillId="36" borderId="48" xfId="0" applyNumberFormat="1" applyFont="1" applyFill="1" applyBorder="1" applyAlignment="1">
      <alignment horizontal="center" vertical="center" wrapText="1"/>
    </xf>
    <xf numFmtId="164" fontId="52" fillId="36" borderId="49" xfId="0" applyNumberFormat="1" applyFont="1" applyFill="1" applyBorder="1" applyAlignment="1">
      <alignment horizontal="center" vertical="center" wrapText="1"/>
    </xf>
    <xf numFmtId="0" fontId="52" fillId="36" borderId="41" xfId="0" applyNumberFormat="1" applyFont="1" applyFill="1" applyBorder="1" applyAlignment="1">
      <alignment horizontal="center" vertical="center" wrapText="1"/>
    </xf>
    <xf numFmtId="0" fontId="52" fillId="36" borderId="50" xfId="0" applyNumberFormat="1" applyFont="1" applyFill="1" applyBorder="1" applyAlignment="1">
      <alignment horizontal="center" vertical="center" wrapText="1"/>
    </xf>
    <xf numFmtId="164" fontId="8" fillId="36" borderId="49" xfId="0" applyNumberFormat="1" applyFont="1" applyFill="1" applyBorder="1" applyAlignment="1">
      <alignment horizontal="center" vertical="center" wrapText="1"/>
    </xf>
    <xf numFmtId="0" fontId="9" fillId="36" borderId="50" xfId="0" applyNumberFormat="1" applyFont="1" applyFill="1" applyBorder="1" applyAlignment="1">
      <alignment horizontal="center" vertical="center" wrapText="1"/>
    </xf>
    <xf numFmtId="0" fontId="1" fillId="35" borderId="51" xfId="0" applyNumberFormat="1" applyFont="1" applyFill="1" applyBorder="1" applyAlignment="1">
      <alignment horizontal="center" vertical="center" wrapText="1"/>
    </xf>
    <xf numFmtId="0" fontId="1" fillId="35" borderId="52" xfId="0" applyNumberFormat="1" applyFont="1" applyFill="1" applyBorder="1" applyAlignment="1">
      <alignment horizontal="center" vertical="center" wrapText="1"/>
    </xf>
    <xf numFmtId="0" fontId="1" fillId="35" borderId="53" xfId="0" applyNumberFormat="1" applyFont="1" applyFill="1" applyBorder="1" applyAlignment="1">
      <alignment horizontal="center" vertical="center" wrapText="1"/>
    </xf>
    <xf numFmtId="0" fontId="1" fillId="35" borderId="54" xfId="0" applyNumberFormat="1" applyFont="1" applyFill="1" applyBorder="1" applyAlignment="1">
      <alignment horizontal="center" vertical="center" wrapText="1"/>
    </xf>
    <xf numFmtId="0" fontId="1" fillId="35" borderId="55" xfId="0" applyNumberFormat="1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 wrapText="1"/>
    </xf>
    <xf numFmtId="0" fontId="1" fillId="35" borderId="27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35" borderId="28" xfId="0" applyNumberFormat="1" applyFont="1" applyFill="1" applyBorder="1" applyAlignment="1">
      <alignment horizontal="center" vertical="center" wrapText="1"/>
    </xf>
    <xf numFmtId="0" fontId="6" fillId="33" borderId="57" xfId="0" applyNumberFormat="1" applyFont="1" applyFill="1" applyBorder="1" applyAlignment="1">
      <alignment horizontal="center" vertical="center"/>
    </xf>
    <xf numFmtId="0" fontId="1" fillId="33" borderId="57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7" borderId="58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3" fillId="36" borderId="59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 wrapText="1"/>
    </xf>
    <xf numFmtId="0" fontId="2" fillId="37" borderId="60" xfId="0" applyNumberFormat="1" applyFont="1" applyFill="1" applyBorder="1" applyAlignment="1">
      <alignment horizontal="center"/>
    </xf>
    <xf numFmtId="0" fontId="2" fillId="37" borderId="16" xfId="0" applyNumberFormat="1" applyFont="1" applyFill="1" applyBorder="1" applyAlignment="1">
      <alignment horizontal="center"/>
    </xf>
    <xf numFmtId="0" fontId="53" fillId="36" borderId="49" xfId="0" applyNumberFormat="1" applyFont="1" applyFill="1" applyBorder="1" applyAlignment="1">
      <alignment horizontal="center" vertical="center" wrapText="1"/>
    </xf>
    <xf numFmtId="0" fontId="53" fillId="36" borderId="41" xfId="0" applyNumberFormat="1" applyFont="1" applyFill="1" applyBorder="1" applyAlignment="1">
      <alignment horizontal="center" vertical="center" wrapText="1"/>
    </xf>
    <xf numFmtId="0" fontId="53" fillId="36" borderId="50" xfId="0" applyNumberFormat="1" applyFont="1" applyFill="1" applyBorder="1" applyAlignment="1">
      <alignment horizontal="center" vertical="center" wrapText="1"/>
    </xf>
    <xf numFmtId="0" fontId="51" fillId="36" borderId="61" xfId="0" applyNumberFormat="1" applyFont="1" applyFill="1" applyBorder="1" applyAlignment="1">
      <alignment horizontal="center" vertical="center" wrapText="1"/>
    </xf>
    <xf numFmtId="0" fontId="51" fillId="36" borderId="62" xfId="0" applyNumberFormat="1" applyFont="1" applyFill="1" applyBorder="1" applyAlignment="1">
      <alignment horizontal="center" vertical="center" wrapText="1"/>
    </xf>
    <xf numFmtId="0" fontId="51" fillId="36" borderId="63" xfId="0" applyNumberFormat="1" applyFont="1" applyFill="1" applyBorder="1" applyAlignment="1">
      <alignment horizontal="center" vertical="center" wrapText="1"/>
    </xf>
    <xf numFmtId="0" fontId="51" fillId="36" borderId="44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333333"/>
      <rgbColor rgb="00993366"/>
      <rgbColor rgb="00FFFFFF"/>
      <rgbColor rgb="00C0C0C0"/>
      <rgbColor rgb="00000090"/>
      <rgbColor rgb="00FF0000"/>
      <rgbColor rgb="00CCCCCC"/>
      <rgbColor rgb="00808080"/>
      <rgbColor rgb="00000080"/>
      <rgbColor rgb="00FF00FF"/>
      <rgbColor rgb="00FFFF00"/>
      <rgbColor rgb="0000FFFF"/>
      <rgbColor rgb="0033CCCC"/>
      <rgbColor rgb="00800000"/>
      <rgbColor rgb="00570D0D"/>
      <rgbColor rgb="00E24251"/>
      <rgbColor rgb="00FBEBEB"/>
      <rgbColor rgb="004F81BD"/>
      <rgbColor rgb="00FF8080"/>
      <rgbColor rgb="003F77BE"/>
      <rgbColor rgb="007CC861"/>
      <rgbColor rgb="00FFB143"/>
      <rgbColor rgb="00EF383C"/>
      <rgbColor rgb="009D56AB"/>
      <rgbColor rgb="00AEB2B1"/>
      <rgbColor rgb="00C0C0C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Progress Summary</a:t>
            </a:r>
          </a:p>
        </c:rich>
      </c:tx>
      <c:layout>
        <c:manualLayout>
          <c:xMode val="factor"/>
          <c:yMode val="factor"/>
          <c:x val="-0.000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575"/>
          <c:w val="0.777"/>
          <c:h val="0.74475"/>
        </c:manualLayout>
      </c:layout>
      <c:areaChart>
        <c:grouping val="stacked"/>
        <c:varyColors val="0"/>
        <c:ser>
          <c:idx val="0"/>
          <c:order val="0"/>
          <c:tx>
            <c:v>Black Fuel Band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Backbone'!$G$7:$G$34</c:f>
              <c:numCache>
                <c:ptCount val="28"/>
                <c:pt idx="0">
                  <c:v>14.821428571428571</c:v>
                </c:pt>
                <c:pt idx="1">
                  <c:v>29.642857142857142</c:v>
                </c:pt>
                <c:pt idx="2">
                  <c:v>44.464285714285715</c:v>
                </c:pt>
                <c:pt idx="3">
                  <c:v>59.285714285714285</c:v>
                </c:pt>
                <c:pt idx="4">
                  <c:v>74.10714285714286</c:v>
                </c:pt>
                <c:pt idx="5">
                  <c:v>88.92857142857143</c:v>
                </c:pt>
                <c:pt idx="6">
                  <c:v>103.75</c:v>
                </c:pt>
                <c:pt idx="7">
                  <c:v>118.57142857142857</c:v>
                </c:pt>
                <c:pt idx="8">
                  <c:v>133.39285714285714</c:v>
                </c:pt>
                <c:pt idx="9">
                  <c:v>148.21428571428572</c:v>
                </c:pt>
                <c:pt idx="10">
                  <c:v>163.03571428571428</c:v>
                </c:pt>
                <c:pt idx="11">
                  <c:v>177.85714285714286</c:v>
                </c:pt>
                <c:pt idx="12">
                  <c:v>192.67857142857142</c:v>
                </c:pt>
                <c:pt idx="13">
                  <c:v>207.5</c:v>
                </c:pt>
                <c:pt idx="14">
                  <c:v>222.32142857142856</c:v>
                </c:pt>
                <c:pt idx="15">
                  <c:v>237.14285714285714</c:v>
                </c:pt>
                <c:pt idx="16">
                  <c:v>251.96428571428572</c:v>
                </c:pt>
                <c:pt idx="17">
                  <c:v>266.7857142857143</c:v>
                </c:pt>
                <c:pt idx="18">
                  <c:v>281.60714285714283</c:v>
                </c:pt>
                <c:pt idx="19">
                  <c:v>296.42857142857144</c:v>
                </c:pt>
                <c:pt idx="20">
                  <c:v>311.25</c:v>
                </c:pt>
                <c:pt idx="21">
                  <c:v>326.07142857142856</c:v>
                </c:pt>
                <c:pt idx="22">
                  <c:v>340.8928571428571</c:v>
                </c:pt>
                <c:pt idx="23">
                  <c:v>355.7142857142857</c:v>
                </c:pt>
                <c:pt idx="24">
                  <c:v>370.5357142857143</c:v>
                </c:pt>
                <c:pt idx="25">
                  <c:v>385.35714285714283</c:v>
                </c:pt>
                <c:pt idx="26">
                  <c:v>400.17857142857144</c:v>
                </c:pt>
                <c:pt idx="27">
                  <c:v>415</c:v>
                </c:pt>
              </c:numCache>
            </c:numRef>
          </c:val>
        </c:ser>
        <c:ser>
          <c:idx val="1"/>
          <c:order val="1"/>
          <c:tx>
            <c:v>Half Money Back</c:v>
          </c:tx>
          <c:spPr>
            <a:solidFill>
              <a:srgbClr val="570D0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Backbone'!$H$7:$H$34</c:f>
              <c:numCache>
                <c:ptCount val="28"/>
                <c:pt idx="0">
                  <c:v>2.2857142857142865</c:v>
                </c:pt>
                <c:pt idx="1">
                  <c:v>4.571428571428573</c:v>
                </c:pt>
                <c:pt idx="2">
                  <c:v>6.857142857142854</c:v>
                </c:pt>
                <c:pt idx="3">
                  <c:v>9.142857142857146</c:v>
                </c:pt>
                <c:pt idx="4">
                  <c:v>11.42857142857143</c:v>
                </c:pt>
                <c:pt idx="5">
                  <c:v>13.714285714285708</c:v>
                </c:pt>
                <c:pt idx="6">
                  <c:v>16</c:v>
                </c:pt>
                <c:pt idx="7">
                  <c:v>18.285714285714292</c:v>
                </c:pt>
                <c:pt idx="8">
                  <c:v>20.571428571428584</c:v>
                </c:pt>
                <c:pt idx="9">
                  <c:v>22.85714285714286</c:v>
                </c:pt>
                <c:pt idx="10">
                  <c:v>25.142857142857167</c:v>
                </c:pt>
                <c:pt idx="11">
                  <c:v>27.428571428571416</c:v>
                </c:pt>
                <c:pt idx="12">
                  <c:v>29.714285714285722</c:v>
                </c:pt>
                <c:pt idx="13">
                  <c:v>32</c:v>
                </c:pt>
                <c:pt idx="14">
                  <c:v>34.285714285714334</c:v>
                </c:pt>
                <c:pt idx="15">
                  <c:v>36.571428571428584</c:v>
                </c:pt>
                <c:pt idx="16">
                  <c:v>38.85714285714283</c:v>
                </c:pt>
                <c:pt idx="17">
                  <c:v>41.14285714285717</c:v>
                </c:pt>
                <c:pt idx="18">
                  <c:v>43.428571428571445</c:v>
                </c:pt>
                <c:pt idx="19">
                  <c:v>45.71428571428572</c:v>
                </c:pt>
                <c:pt idx="20">
                  <c:v>48</c:v>
                </c:pt>
                <c:pt idx="21">
                  <c:v>50.285714285714334</c:v>
                </c:pt>
                <c:pt idx="22">
                  <c:v>52.57142857142861</c:v>
                </c:pt>
                <c:pt idx="23">
                  <c:v>54.85714285714283</c:v>
                </c:pt>
                <c:pt idx="24">
                  <c:v>57.14285714285717</c:v>
                </c:pt>
                <c:pt idx="25">
                  <c:v>59.428571428571445</c:v>
                </c:pt>
                <c:pt idx="26">
                  <c:v>61.71428571428572</c:v>
                </c:pt>
                <c:pt idx="27">
                  <c:v>64</c:v>
                </c:pt>
              </c:numCache>
            </c:numRef>
          </c:val>
        </c:ser>
        <c:ser>
          <c:idx val="2"/>
          <c:order val="2"/>
          <c:tx>
            <c:v>All Money Back + Red Fuel Band</c:v>
          </c:tx>
          <c:spPr>
            <a:solidFill>
              <a:srgbClr val="E242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Backbone'!$I$7:$I$34</c:f>
              <c:numCache>
                <c:ptCount val="28"/>
                <c:pt idx="0">
                  <c:v>4.7142857142857135</c:v>
                </c:pt>
                <c:pt idx="1">
                  <c:v>9.428571428571427</c:v>
                </c:pt>
                <c:pt idx="2">
                  <c:v>14.142857142857153</c:v>
                </c:pt>
                <c:pt idx="3">
                  <c:v>18.857142857142854</c:v>
                </c:pt>
                <c:pt idx="4">
                  <c:v>23.57142857142857</c:v>
                </c:pt>
                <c:pt idx="5">
                  <c:v>28.285714285714306</c:v>
                </c:pt>
                <c:pt idx="6">
                  <c:v>33</c:v>
                </c:pt>
                <c:pt idx="7">
                  <c:v>37.71428571428571</c:v>
                </c:pt>
                <c:pt idx="8">
                  <c:v>42.428571428571445</c:v>
                </c:pt>
                <c:pt idx="9">
                  <c:v>47.14285714285714</c:v>
                </c:pt>
                <c:pt idx="10">
                  <c:v>51.85714285714286</c:v>
                </c:pt>
                <c:pt idx="11">
                  <c:v>56.57142857142861</c:v>
                </c:pt>
                <c:pt idx="12">
                  <c:v>61.285714285714306</c:v>
                </c:pt>
                <c:pt idx="13">
                  <c:v>66</c:v>
                </c:pt>
                <c:pt idx="14">
                  <c:v>70.71428571428572</c:v>
                </c:pt>
                <c:pt idx="15">
                  <c:v>75.42857142857142</c:v>
                </c:pt>
                <c:pt idx="16">
                  <c:v>80.14285714285717</c:v>
                </c:pt>
                <c:pt idx="17">
                  <c:v>84.85714285714289</c:v>
                </c:pt>
                <c:pt idx="18">
                  <c:v>89.57142857142861</c:v>
                </c:pt>
                <c:pt idx="19">
                  <c:v>94.28571428571428</c:v>
                </c:pt>
                <c:pt idx="20">
                  <c:v>99.00000000000006</c:v>
                </c:pt>
                <c:pt idx="21">
                  <c:v>103.71428571428572</c:v>
                </c:pt>
                <c:pt idx="22">
                  <c:v>108.42857142857144</c:v>
                </c:pt>
                <c:pt idx="23">
                  <c:v>113.14285714285722</c:v>
                </c:pt>
                <c:pt idx="24">
                  <c:v>117.85714285714289</c:v>
                </c:pt>
                <c:pt idx="25">
                  <c:v>122.57142857142861</c:v>
                </c:pt>
                <c:pt idx="26">
                  <c:v>127.28571428571433</c:v>
                </c:pt>
                <c:pt idx="27">
                  <c:v>132</c:v>
                </c:pt>
              </c:numCache>
            </c:numRef>
          </c:val>
        </c:ser>
        <c:ser>
          <c:idx val="3"/>
          <c:order val="3"/>
          <c:tx>
            <c:v>All Money + Verve Apparel</c:v>
          </c:tx>
          <c:spPr>
            <a:solidFill>
              <a:srgbClr val="FBEB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Backbone'!$J$7:$J$34</c:f>
              <c:numCache>
                <c:ptCount val="28"/>
                <c:pt idx="0">
                  <c:v>618.1785714285714</c:v>
                </c:pt>
                <c:pt idx="1">
                  <c:v>596.3571428571429</c:v>
                </c:pt>
                <c:pt idx="2">
                  <c:v>574.5357142857143</c:v>
                </c:pt>
                <c:pt idx="3">
                  <c:v>552.7142857142857</c:v>
                </c:pt>
                <c:pt idx="4">
                  <c:v>530.8928571428571</c:v>
                </c:pt>
                <c:pt idx="5">
                  <c:v>509.07142857142856</c:v>
                </c:pt>
                <c:pt idx="6">
                  <c:v>487.25</c:v>
                </c:pt>
                <c:pt idx="7">
                  <c:v>465.42857142857144</c:v>
                </c:pt>
                <c:pt idx="8">
                  <c:v>443.6071428571429</c:v>
                </c:pt>
                <c:pt idx="9">
                  <c:v>421.7857142857143</c:v>
                </c:pt>
                <c:pt idx="10">
                  <c:v>399.9642857142857</c:v>
                </c:pt>
                <c:pt idx="11">
                  <c:v>378.142857142857</c:v>
                </c:pt>
                <c:pt idx="12">
                  <c:v>356.32142857142856</c:v>
                </c:pt>
                <c:pt idx="13">
                  <c:v>334.5</c:v>
                </c:pt>
                <c:pt idx="14">
                  <c:v>312.67857142857133</c:v>
                </c:pt>
                <c:pt idx="15">
                  <c:v>290.8571428571429</c:v>
                </c:pt>
                <c:pt idx="16">
                  <c:v>269.0357142857143</c:v>
                </c:pt>
                <c:pt idx="17">
                  <c:v>247.21428571428572</c:v>
                </c:pt>
                <c:pt idx="18">
                  <c:v>225.39285714285705</c:v>
                </c:pt>
                <c:pt idx="19">
                  <c:v>203.5714285714286</c:v>
                </c:pt>
                <c:pt idx="20">
                  <c:v>181.75</c:v>
                </c:pt>
                <c:pt idx="21">
                  <c:v>159.92857142857133</c:v>
                </c:pt>
                <c:pt idx="22">
                  <c:v>138.10714285714283</c:v>
                </c:pt>
                <c:pt idx="23">
                  <c:v>116.28571428571422</c:v>
                </c:pt>
                <c:pt idx="24">
                  <c:v>94.46428571428567</c:v>
                </c:pt>
                <c:pt idx="25">
                  <c:v>72.64285714285705</c:v>
                </c:pt>
                <c:pt idx="26">
                  <c:v>50.8214285714285</c:v>
                </c:pt>
                <c:pt idx="27">
                  <c:v>29</c:v>
                </c:pt>
              </c:numCache>
            </c:numRef>
          </c:val>
        </c:ser>
        <c:axId val="34575041"/>
        <c:axId val="42739914"/>
      </c:areaChart>
      <c:lineChart>
        <c:grouping val="standard"/>
        <c:varyColors val="0"/>
        <c:ser>
          <c:idx val="4"/>
          <c:order val="4"/>
          <c:tx>
            <c:v>My Points!!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Backbone'!$L$7:$L$34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4575041"/>
        <c:axId val="42739914"/>
      </c:lineChart>
      <c:cat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75041"/>
        <c:crossesAt val="1"/>
        <c:crossBetween val="between"/>
        <c:dispUnits/>
        <c:majorUnit val="162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8875"/>
          <c:w val="0.1817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104775</xdr:rowOff>
    </xdr:from>
    <xdr:to>
      <xdr:col>21</xdr:col>
      <xdr:colOff>542925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9075" y="1990725"/>
        <a:ext cx="21736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="70" zoomScaleNormal="70" zoomScalePageLayoutView="0" workbookViewId="0" topLeftCell="A1">
      <selection activeCell="E41" sqref="E41"/>
    </sheetView>
  </sheetViews>
  <sheetFormatPr defaultColWidth="10.296875" defaultRowHeight="19.5" customHeight="1"/>
  <cols>
    <col min="1" max="1" width="18.59765625" style="1" customWidth="1"/>
    <col min="2" max="2" width="7.69921875" style="1" customWidth="1"/>
    <col min="3" max="3" width="31.19921875" style="1" customWidth="1"/>
    <col min="4" max="4" width="5.8984375" style="1" customWidth="1"/>
    <col min="5" max="5" width="15" style="1" customWidth="1"/>
    <col min="6" max="6" width="7" style="1" customWidth="1"/>
    <col min="7" max="7" width="21.09765625" style="1" customWidth="1"/>
    <col min="8" max="8" width="8.5" style="1" customWidth="1"/>
    <col min="9" max="9" width="20.19921875" style="1" customWidth="1"/>
    <col min="10" max="10" width="6" style="1" customWidth="1"/>
    <col min="11" max="22" width="7.59765625" style="1" customWidth="1"/>
    <col min="23" max="16384" width="10.19921875" style="1" customWidth="1"/>
  </cols>
  <sheetData>
    <row r="1" spans="1:22" ht="102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3.75" customHeight="1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1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3.2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8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3.2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3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23.2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9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9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2" ht="19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2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19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ht="19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19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19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19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2" ht="19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ht="19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9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19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ht="19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19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ht="19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ht="19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9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9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9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9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9.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9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9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9.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9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9.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9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19.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9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9.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19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19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9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9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9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ht="19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9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9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19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9.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ht="19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9.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ht="19.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ht="19.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19.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9.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ht="19.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ht="19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9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ht="19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19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19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9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9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ht="19.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</row>
    <row r="76" spans="1:22" ht="19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19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19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ht="19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ht="19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ht="19.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ht="19.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ht="19.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ht="19.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ht="19.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ht="19.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ht="19.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ht="19.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ht="19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1:22" ht="19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1:22" ht="19.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1:22" ht="19.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1:22" ht="19.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1:22" ht="19.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1:22" ht="19.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1:22" ht="19.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ht="19.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ht="19.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ht="19.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ht="19.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ht="19.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9.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ht="19.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1:22" ht="19.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 ht="19.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 ht="19.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ht="19.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 ht="19.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 ht="19.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2" ht="19.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ht="19.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2" ht="19.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1:22" ht="19.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ht="19.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ht="19.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1:22" ht="19.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1:22" ht="19.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8" spans="1:22" ht="19.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</row>
    <row r="119" spans="1:22" ht="19.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1:22" ht="19.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1:22" ht="19.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1:22" ht="19.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1:22" ht="19.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1:22" ht="19.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1:22" ht="19.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1:22" ht="19.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</row>
    <row r="127" spans="1:22" ht="19.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</row>
    <row r="128" spans="1:22" ht="19.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</row>
    <row r="129" spans="1:22" ht="19.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</row>
    <row r="130" spans="1:22" ht="19.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</row>
    <row r="131" spans="1:22" ht="19.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</row>
    <row r="132" spans="1:22" ht="19.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</row>
    <row r="133" spans="1:22" ht="19.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</row>
    <row r="134" spans="1:22" ht="19.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</row>
    <row r="135" spans="1:22" ht="19.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</row>
    <row r="136" spans="1:22" ht="19.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1:22" ht="19.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1:22" ht="19.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1:22" ht="19.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1:22" ht="19.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1:22" ht="19.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1:22" ht="19.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</row>
    <row r="143" spans="1:22" ht="19.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</row>
    <row r="144" spans="1:22" ht="19.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</row>
    <row r="145" spans="1:22" ht="19.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</row>
    <row r="146" spans="1:22" ht="19.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</row>
    <row r="147" spans="1:22" ht="19.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</row>
    <row r="148" spans="1:22" ht="19.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</row>
    <row r="149" spans="1:22" ht="19.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</row>
  </sheetData>
  <sheetProtection/>
  <mergeCells count="2">
    <mergeCell ref="A1:V1"/>
    <mergeCell ref="A2:V2"/>
  </mergeCells>
  <printOptions/>
  <pageMargins left="0.75" right="0.75" top="1" bottom="1" header="0.5" footer="0.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zoomScalePageLayoutView="0" workbookViewId="0" topLeftCell="A1">
      <selection activeCell="G8" sqref="G8"/>
    </sheetView>
  </sheetViews>
  <sheetFormatPr defaultColWidth="10.296875" defaultRowHeight="19.5" customHeight="1"/>
  <cols>
    <col min="1" max="1" width="28.5" style="1" customWidth="1"/>
    <col min="2" max="2" width="7.69921875" style="1" customWidth="1"/>
    <col min="3" max="3" width="31.19921875" style="1" customWidth="1"/>
    <col min="4" max="4" width="8.5" style="1" customWidth="1"/>
    <col min="5" max="5" width="7.69921875" style="1" customWidth="1"/>
    <col min="6" max="6" width="7.09765625" style="1" customWidth="1"/>
    <col min="7" max="7" width="9.5" style="1" customWidth="1"/>
    <col min="8" max="8" width="18.69921875" style="1" customWidth="1"/>
    <col min="9" max="11" width="8.5" style="1" customWidth="1"/>
    <col min="12" max="23" width="7.59765625" style="1" customWidth="1"/>
    <col min="24" max="24" width="24.5" style="1" hidden="1" customWidth="1"/>
    <col min="25" max="25" width="22.8984375" style="1" hidden="1" customWidth="1"/>
    <col min="26" max="26" width="8.19921875" style="1" hidden="1" customWidth="1"/>
    <col min="27" max="28" width="9" style="1" hidden="1" customWidth="1"/>
    <col min="29" max="29" width="8.09765625" style="1" hidden="1" customWidth="1"/>
    <col min="30" max="30" width="10.19921875" style="1" hidden="1" customWidth="1"/>
    <col min="31" max="31" width="12.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19921875" style="1" customWidth="1"/>
  </cols>
  <sheetData>
    <row r="1" spans="1:37" ht="74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>
      <c r="A2" s="93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>
      <c r="A3" s="55">
        <v>40917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40917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81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6" t="s">
        <v>34</v>
      </c>
      <c r="F11" s="97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>
      <c r="A12" s="60" t="s">
        <v>47</v>
      </c>
      <c r="B12" s="32"/>
      <c r="C12" s="61" t="s">
        <v>48</v>
      </c>
      <c r="D12" s="28"/>
      <c r="E12" s="98" t="s">
        <v>49</v>
      </c>
      <c r="F12" s="99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40918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40918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6" t="s">
        <v>34</v>
      </c>
      <c r="F22" s="97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>
      <c r="A23" s="60" t="s">
        <v>47</v>
      </c>
      <c r="B23" s="32"/>
      <c r="C23" s="61" t="s">
        <v>48</v>
      </c>
      <c r="D23" s="28"/>
      <c r="E23" s="98" t="s">
        <v>49</v>
      </c>
      <c r="F23" s="99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>
      <c r="A25" s="68">
        <f>A14+1</f>
        <v>40919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40919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>
      <c r="A33" s="60" t="s">
        <v>32</v>
      </c>
      <c r="B33" s="20"/>
      <c r="C33" s="59" t="s">
        <v>33</v>
      </c>
      <c r="D33" s="37"/>
      <c r="E33" s="96" t="s">
        <v>34</v>
      </c>
      <c r="F33" s="97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>
      <c r="A34" s="60" t="s">
        <v>47</v>
      </c>
      <c r="B34" s="32"/>
      <c r="C34" s="61" t="s">
        <v>48</v>
      </c>
      <c r="D34" s="28"/>
      <c r="E34" s="98" t="s">
        <v>49</v>
      </c>
      <c r="F34" s="99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>
      <c r="A36" s="65">
        <f>A25+1</f>
        <v>40920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40920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>
      <c r="A44" s="60" t="s">
        <v>32</v>
      </c>
      <c r="B44" s="20"/>
      <c r="C44" s="59" t="s">
        <v>33</v>
      </c>
      <c r="D44" s="37"/>
      <c r="E44" s="96" t="s">
        <v>34</v>
      </c>
      <c r="F44" s="97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>
      <c r="A45" s="60" t="s">
        <v>47</v>
      </c>
      <c r="B45" s="32"/>
      <c r="C45" s="61" t="s">
        <v>48</v>
      </c>
      <c r="D45" s="28"/>
      <c r="E45" s="98" t="s">
        <v>49</v>
      </c>
      <c r="F45" s="99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>
      <c r="A47" s="65">
        <f>A36+1</f>
        <v>40921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40921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>
      <c r="A55" s="60" t="s">
        <v>32</v>
      </c>
      <c r="B55" s="20"/>
      <c r="C55" s="59" t="s">
        <v>33</v>
      </c>
      <c r="D55" s="37"/>
      <c r="E55" s="96" t="s">
        <v>34</v>
      </c>
      <c r="F55" s="97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>
      <c r="A56" s="60" t="s">
        <v>47</v>
      </c>
      <c r="B56" s="32"/>
      <c r="C56" s="61" t="s">
        <v>48</v>
      </c>
      <c r="D56" s="28"/>
      <c r="E56" s="98" t="s">
        <v>49</v>
      </c>
      <c r="F56" s="99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>
      <c r="A58" s="65">
        <f>A47+1</f>
        <v>40922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40922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>
      <c r="A66" s="60" t="s">
        <v>32</v>
      </c>
      <c r="B66" s="20"/>
      <c r="C66" s="59" t="s">
        <v>33</v>
      </c>
      <c r="D66" s="37"/>
      <c r="E66" s="96" t="s">
        <v>34</v>
      </c>
      <c r="F66" s="97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>
      <c r="A67" s="60" t="s">
        <v>47</v>
      </c>
      <c r="B67" s="32"/>
      <c r="C67" s="61" t="s">
        <v>48</v>
      </c>
      <c r="D67" s="28"/>
      <c r="E67" s="98" t="s">
        <v>49</v>
      </c>
      <c r="F67" s="99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>
      <c r="A69" s="65">
        <f>A58+1</f>
        <v>40923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40923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>
      <c r="A77" s="60" t="s">
        <v>32</v>
      </c>
      <c r="B77" s="20"/>
      <c r="C77" s="59" t="s">
        <v>33</v>
      </c>
      <c r="D77" s="37"/>
      <c r="E77" s="96" t="s">
        <v>34</v>
      </c>
      <c r="F77" s="97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>
      <c r="A78" s="60" t="s">
        <v>47</v>
      </c>
      <c r="B78" s="27"/>
      <c r="C78" s="61" t="s">
        <v>48</v>
      </c>
      <c r="D78" s="28"/>
      <c r="E78" s="98" t="s">
        <v>49</v>
      </c>
      <c r="F78" s="99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40917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40918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40919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40920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40921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40922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40923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  <mergeCell ref="A1:L1"/>
    <mergeCell ref="A2:L2"/>
    <mergeCell ref="E11:F11"/>
    <mergeCell ref="E12:F12"/>
    <mergeCell ref="E22:F22"/>
    <mergeCell ref="E23:F23"/>
  </mergeCells>
  <dataValidations count="2">
    <dataValidation type="list" allowBlank="1" showInputMessage="1" showErrorMessage="1" sqref="K11 B11:B12 D10:D12 G11:G12 E10 F6:F10 D6:E9 I12 K22 B22:B23 D22:D23 G22:G23 I23 D17:G21 K33 I34 G33:G34 D33:D34 B33:B34 D28:G32 D39:G43 B44:B45 D44:D45 G44:G45 I45 K44 D50:G54 K55 I56 G55:G56 D55:D56 B55:B56 D61:G65 K66 I67 G66:G67 D66:D67 B66:B67 K77 I78 G77:G78 D77:D78 B77:B78 D72:G76 G6:G10">
      <formula1>List1</formula1>
    </dataValidation>
    <dataValidation type="whole" allowBlank="1" showInputMessage="1" showErrorMessage="1" sqref="I11 I22 I44 I33 I55 I66 I77">
      <formula1>0</formula1>
      <formula2>100</formula2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zoomScalePageLayoutView="0" workbookViewId="0" topLeftCell="A1">
      <selection activeCell="G8" sqref="G8"/>
    </sheetView>
  </sheetViews>
  <sheetFormatPr defaultColWidth="10.296875" defaultRowHeight="19.5" customHeight="1"/>
  <cols>
    <col min="1" max="1" width="28.5" style="1" customWidth="1"/>
    <col min="2" max="2" width="7.69921875" style="1" customWidth="1"/>
    <col min="3" max="3" width="31.19921875" style="1" customWidth="1"/>
    <col min="4" max="4" width="8.5" style="1" customWidth="1"/>
    <col min="5" max="5" width="7.69921875" style="1" customWidth="1"/>
    <col min="6" max="6" width="7.09765625" style="1" customWidth="1"/>
    <col min="7" max="7" width="9.5" style="1" customWidth="1"/>
    <col min="8" max="8" width="18.69921875" style="1" customWidth="1"/>
    <col min="9" max="11" width="8.5" style="1" customWidth="1"/>
    <col min="12" max="23" width="7.59765625" style="1" customWidth="1"/>
    <col min="24" max="24" width="24.5" style="1" hidden="1" customWidth="1"/>
    <col min="25" max="25" width="22.8984375" style="1" hidden="1" customWidth="1"/>
    <col min="26" max="26" width="8.19921875" style="1" hidden="1" customWidth="1"/>
    <col min="27" max="28" width="9" style="1" hidden="1" customWidth="1"/>
    <col min="29" max="29" width="8.09765625" style="1" hidden="1" customWidth="1"/>
    <col min="30" max="30" width="10.19921875" style="1" hidden="1" customWidth="1"/>
    <col min="31" max="31" width="12.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19921875" style="1" customWidth="1"/>
  </cols>
  <sheetData>
    <row r="1" spans="1:37" ht="74.25" customHeight="1" thickBo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3" t="s">
        <v>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40924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40924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6" t="s">
        <v>34</v>
      </c>
      <c r="F11" s="97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47</v>
      </c>
      <c r="B12" s="32"/>
      <c r="C12" s="61" t="s">
        <v>48</v>
      </c>
      <c r="D12" s="28"/>
      <c r="E12" s="98" t="s">
        <v>49</v>
      </c>
      <c r="F12" s="99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40925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40925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6" t="s">
        <v>34</v>
      </c>
      <c r="F22" s="97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47</v>
      </c>
      <c r="B23" s="32"/>
      <c r="C23" s="61" t="s">
        <v>48</v>
      </c>
      <c r="D23" s="28"/>
      <c r="E23" s="98" t="s">
        <v>49</v>
      </c>
      <c r="F23" s="99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40926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40926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6" t="s">
        <v>34</v>
      </c>
      <c r="F33" s="97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47</v>
      </c>
      <c r="B34" s="32"/>
      <c r="C34" s="61" t="s">
        <v>48</v>
      </c>
      <c r="D34" s="28"/>
      <c r="E34" s="98" t="s">
        <v>49</v>
      </c>
      <c r="F34" s="99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40927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40927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6" t="s">
        <v>34</v>
      </c>
      <c r="F44" s="97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47</v>
      </c>
      <c r="B45" s="32"/>
      <c r="C45" s="61" t="s">
        <v>48</v>
      </c>
      <c r="D45" s="28"/>
      <c r="E45" s="98" t="s">
        <v>49</v>
      </c>
      <c r="F45" s="99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40928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40928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6" t="s">
        <v>34</v>
      </c>
      <c r="F55" s="97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47</v>
      </c>
      <c r="B56" s="32"/>
      <c r="C56" s="61" t="s">
        <v>48</v>
      </c>
      <c r="D56" s="28"/>
      <c r="E56" s="98" t="s">
        <v>49</v>
      </c>
      <c r="F56" s="99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40929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40929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6" t="s">
        <v>34</v>
      </c>
      <c r="F66" s="97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47</v>
      </c>
      <c r="B67" s="32"/>
      <c r="C67" s="61" t="s">
        <v>48</v>
      </c>
      <c r="D67" s="28"/>
      <c r="E67" s="98" t="s">
        <v>49</v>
      </c>
      <c r="F67" s="99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40930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40930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6" t="s">
        <v>34</v>
      </c>
      <c r="F77" s="97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47</v>
      </c>
      <c r="B78" s="27"/>
      <c r="C78" s="61" t="s">
        <v>48</v>
      </c>
      <c r="D78" s="28"/>
      <c r="E78" s="98" t="s">
        <v>49</v>
      </c>
      <c r="F78" s="99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40924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40925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40926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40927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40928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40929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40930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  <mergeCell ref="A1:L1"/>
    <mergeCell ref="A2:L2"/>
    <mergeCell ref="E11:F11"/>
    <mergeCell ref="E12:F12"/>
    <mergeCell ref="E22:F22"/>
    <mergeCell ref="E23:F23"/>
  </mergeCells>
  <dataValidations count="2">
    <dataValidation type="whole" allowBlank="1" showInputMessage="1" showErrorMessage="1" sqref="I11 I22 I44 I33 I55 I66 I77">
      <formula1>0</formula1>
      <formula2>100</formula2>
    </dataValidation>
    <dataValidation type="list" allowBlank="1" showInputMessage="1" showErrorMessage="1" sqref="K11 B11:B12 D10:D12 G11:G12 E10 F6:F10 D6:E9 I12 K22 B22:B23 D22:D23 G22:G23 I23 D17:G21 K33 I34 G33:G34 D33:D34 B33:B34 D28:G32 D39:G43 B44:B45 D44:D45 G44:G45 I45 K44 D50:G54 K55 I56 G55:G56 D55:D56 B55:B56 D61:G65 K66 I67 G66:G67 D66:D67 B66:B67 K77 I78 G77:G78 D77:D78 B77:B78 D72:G76 G6:G10">
      <formula1>List1</formula1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zoomScalePageLayoutView="0" workbookViewId="0" topLeftCell="A1">
      <selection activeCell="G6" sqref="G6"/>
    </sheetView>
  </sheetViews>
  <sheetFormatPr defaultColWidth="10.296875" defaultRowHeight="19.5" customHeight="1"/>
  <cols>
    <col min="1" max="1" width="28.5" style="1" customWidth="1"/>
    <col min="2" max="2" width="7.69921875" style="1" customWidth="1"/>
    <col min="3" max="3" width="31.19921875" style="1" customWidth="1"/>
    <col min="4" max="4" width="8.5" style="1" customWidth="1"/>
    <col min="5" max="5" width="7.69921875" style="1" customWidth="1"/>
    <col min="6" max="6" width="7.09765625" style="1" customWidth="1"/>
    <col min="7" max="7" width="9.5" style="1" customWidth="1"/>
    <col min="8" max="8" width="18.69921875" style="1" customWidth="1"/>
    <col min="9" max="11" width="8.5" style="1" customWidth="1"/>
    <col min="12" max="23" width="7.59765625" style="1" customWidth="1"/>
    <col min="24" max="24" width="24.5" style="1" hidden="1" customWidth="1"/>
    <col min="25" max="25" width="22.8984375" style="1" hidden="1" customWidth="1"/>
    <col min="26" max="26" width="8.19921875" style="1" hidden="1" customWidth="1"/>
    <col min="27" max="28" width="9" style="1" hidden="1" customWidth="1"/>
    <col min="29" max="29" width="8.09765625" style="1" hidden="1" customWidth="1"/>
    <col min="30" max="30" width="10.19921875" style="1" hidden="1" customWidth="1"/>
    <col min="31" max="31" width="12.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19921875" style="1" customWidth="1"/>
  </cols>
  <sheetData>
    <row r="1" spans="1:37" ht="74.25" customHeight="1" thickBo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40931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40931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6" t="s">
        <v>34</v>
      </c>
      <c r="F11" s="97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47</v>
      </c>
      <c r="B12" s="32"/>
      <c r="C12" s="61" t="s">
        <v>48</v>
      </c>
      <c r="D12" s="28"/>
      <c r="E12" s="98" t="s">
        <v>49</v>
      </c>
      <c r="F12" s="99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40932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40932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6" t="s">
        <v>34</v>
      </c>
      <c r="F22" s="97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47</v>
      </c>
      <c r="B23" s="32"/>
      <c r="C23" s="61" t="s">
        <v>48</v>
      </c>
      <c r="D23" s="28"/>
      <c r="E23" s="98" t="s">
        <v>49</v>
      </c>
      <c r="F23" s="99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40933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40933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6" t="s">
        <v>34</v>
      </c>
      <c r="F33" s="97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47</v>
      </c>
      <c r="B34" s="32"/>
      <c r="C34" s="61" t="s">
        <v>48</v>
      </c>
      <c r="D34" s="28"/>
      <c r="E34" s="98" t="s">
        <v>49</v>
      </c>
      <c r="F34" s="99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40934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40934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6" t="s">
        <v>34</v>
      </c>
      <c r="F44" s="97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47</v>
      </c>
      <c r="B45" s="32"/>
      <c r="C45" s="61" t="s">
        <v>48</v>
      </c>
      <c r="D45" s="28"/>
      <c r="E45" s="98" t="s">
        <v>49</v>
      </c>
      <c r="F45" s="99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40935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40935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6" t="s">
        <v>34</v>
      </c>
      <c r="F55" s="97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47</v>
      </c>
      <c r="B56" s="32"/>
      <c r="C56" s="61" t="s">
        <v>48</v>
      </c>
      <c r="D56" s="28"/>
      <c r="E56" s="98" t="s">
        <v>49</v>
      </c>
      <c r="F56" s="99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40936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40936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6" t="s">
        <v>34</v>
      </c>
      <c r="F66" s="97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47</v>
      </c>
      <c r="B67" s="32"/>
      <c r="C67" s="61" t="s">
        <v>48</v>
      </c>
      <c r="D67" s="28"/>
      <c r="E67" s="98" t="s">
        <v>49</v>
      </c>
      <c r="F67" s="99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40937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40937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6" t="s">
        <v>34</v>
      </c>
      <c r="F77" s="97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47</v>
      </c>
      <c r="B78" s="27"/>
      <c r="C78" s="61" t="s">
        <v>48</v>
      </c>
      <c r="D78" s="28"/>
      <c r="E78" s="98" t="s">
        <v>49</v>
      </c>
      <c r="F78" s="99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40931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40932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40933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40934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40935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40936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40937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  <mergeCell ref="A1:L1"/>
    <mergeCell ref="A2:L2"/>
    <mergeCell ref="E11:F11"/>
    <mergeCell ref="E12:F12"/>
    <mergeCell ref="E22:F22"/>
    <mergeCell ref="E23:F23"/>
  </mergeCells>
  <dataValidations count="2">
    <dataValidation type="list" allowBlank="1" showInputMessage="1" showErrorMessage="1" sqref="K11 B11:B12 D10:D12 G11:G12 E10 F6:F10 D6:E9 I12 K22 B22:B23 D22:D23 G22:G23 I23 D17:G21 K33 I34 G33:G34 D33:D34 B33:B34 D28:G32 D39:G43 B44:B45 D44:D45 G44:G45 I45 K44 D50:G54 K55 I56 G55:G56 D55:D56 B55:B56 D61:G65 K66 I67 G66:G67 D66:D67 B66:B67 K77 I78 G77:G78 D77:D78 B77:B78 D72:G76 G6:G10">
      <formula1>List1</formula1>
    </dataValidation>
    <dataValidation type="whole" allowBlank="1" showInputMessage="1" showErrorMessage="1" sqref="I11 I22 I44 I33 I55 I66 I77">
      <formula1>0</formula1>
      <formula2>100</formula2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91"/>
  <sheetViews>
    <sheetView showGridLines="0" tabSelected="1" zoomScale="85" zoomScaleNormal="85" zoomScalePageLayoutView="0" workbookViewId="0" topLeftCell="A1">
      <selection activeCell="G7" sqref="G7"/>
    </sheetView>
  </sheetViews>
  <sheetFormatPr defaultColWidth="10.296875" defaultRowHeight="19.5" customHeight="1"/>
  <cols>
    <col min="1" max="1" width="28.5" style="1" customWidth="1"/>
    <col min="2" max="2" width="7.69921875" style="1" customWidth="1"/>
    <col min="3" max="3" width="31.19921875" style="1" customWidth="1"/>
    <col min="4" max="4" width="8.5" style="1" customWidth="1"/>
    <col min="5" max="5" width="7.69921875" style="1" customWidth="1"/>
    <col min="6" max="6" width="7.09765625" style="1" customWidth="1"/>
    <col min="7" max="7" width="9.5" style="1" customWidth="1"/>
    <col min="8" max="8" width="18.69921875" style="1" customWidth="1"/>
    <col min="9" max="11" width="8.5" style="1" customWidth="1"/>
    <col min="12" max="23" width="7.59765625" style="1" customWidth="1"/>
    <col min="24" max="24" width="24.5" style="1" hidden="1" customWidth="1"/>
    <col min="25" max="25" width="22.8984375" style="1" hidden="1" customWidth="1"/>
    <col min="26" max="26" width="8.19921875" style="1" hidden="1" customWidth="1"/>
    <col min="27" max="28" width="9" style="1" hidden="1" customWidth="1"/>
    <col min="29" max="29" width="8.09765625" style="1" hidden="1" customWidth="1"/>
    <col min="30" max="30" width="10.19921875" style="1" hidden="1" customWidth="1"/>
    <col min="31" max="31" width="12.5" style="1" hidden="1" customWidth="1"/>
    <col min="32" max="32" width="9" style="1" hidden="1" customWidth="1"/>
    <col min="33" max="33" width="13.09765625" style="1" hidden="1" customWidth="1"/>
    <col min="34" max="34" width="7.59765625" style="1" hidden="1" customWidth="1"/>
    <col min="35" max="37" width="7.59765625" style="1" customWidth="1"/>
    <col min="38" max="16384" width="10.19921875" style="1" customWidth="1"/>
  </cols>
  <sheetData>
    <row r="1" spans="1:37" ht="74.25" customHeight="1" thickBo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3" t="s">
        <v>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40938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40938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6" t="s">
        <v>34</v>
      </c>
      <c r="F11" s="97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47</v>
      </c>
      <c r="B12" s="32"/>
      <c r="C12" s="61" t="s">
        <v>48</v>
      </c>
      <c r="D12" s="28"/>
      <c r="E12" s="98" t="s">
        <v>49</v>
      </c>
      <c r="F12" s="99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40939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40939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6" t="s">
        <v>34</v>
      </c>
      <c r="F22" s="97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47</v>
      </c>
      <c r="B23" s="32"/>
      <c r="C23" s="61" t="s">
        <v>48</v>
      </c>
      <c r="D23" s="28"/>
      <c r="E23" s="98" t="s">
        <v>49</v>
      </c>
      <c r="F23" s="99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40940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40940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77"/>
      <c r="E32" s="7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6" t="s">
        <v>34</v>
      </c>
      <c r="F33" s="97"/>
      <c r="G33" s="78"/>
      <c r="H33" s="59" t="s">
        <v>35</v>
      </c>
      <c r="I33" s="38"/>
      <c r="J33" s="59" t="s">
        <v>36</v>
      </c>
      <c r="K33" s="80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47</v>
      </c>
      <c r="B34" s="32"/>
      <c r="C34" s="61" t="s">
        <v>48</v>
      </c>
      <c r="D34" s="82"/>
      <c r="E34" s="98" t="s">
        <v>49</v>
      </c>
      <c r="F34" s="99"/>
      <c r="G34" s="79"/>
      <c r="H34" s="60" t="s">
        <v>50</v>
      </c>
      <c r="I34" s="81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40941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40941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6" t="s">
        <v>34</v>
      </c>
      <c r="F44" s="97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47</v>
      </c>
      <c r="B45" s="32"/>
      <c r="C45" s="61" t="s">
        <v>48</v>
      </c>
      <c r="D45" s="28"/>
      <c r="E45" s="98" t="s">
        <v>49</v>
      </c>
      <c r="F45" s="99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40942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40942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6" t="s">
        <v>34</v>
      </c>
      <c r="F55" s="97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47</v>
      </c>
      <c r="B56" s="32"/>
      <c r="C56" s="61" t="s">
        <v>48</v>
      </c>
      <c r="D56" s="28"/>
      <c r="E56" s="98" t="s">
        <v>49</v>
      </c>
      <c r="F56" s="99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40943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40943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6" t="s">
        <v>34</v>
      </c>
      <c r="F66" s="97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47</v>
      </c>
      <c r="B67" s="32"/>
      <c r="C67" s="61" t="s">
        <v>48</v>
      </c>
      <c r="D67" s="28"/>
      <c r="E67" s="98" t="s">
        <v>49</v>
      </c>
      <c r="F67" s="99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40944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40944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6" t="s">
        <v>34</v>
      </c>
      <c r="F77" s="97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47</v>
      </c>
      <c r="B78" s="27"/>
      <c r="C78" s="61" t="s">
        <v>48</v>
      </c>
      <c r="D78" s="28"/>
      <c r="E78" s="98" t="s">
        <v>49</v>
      </c>
      <c r="F78" s="99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40938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40939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40940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40941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40942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40943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40944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  <mergeCell ref="A1:L1"/>
    <mergeCell ref="A2:L2"/>
    <mergeCell ref="E11:F11"/>
    <mergeCell ref="E12:F12"/>
    <mergeCell ref="E22:F22"/>
    <mergeCell ref="E23:F23"/>
  </mergeCells>
  <dataValidations count="2">
    <dataValidation type="whole" allowBlank="1" showInputMessage="1" showErrorMessage="1" sqref="I11 I22 I44 I33 I55 I66 I77">
      <formula1>0</formula1>
      <formula2>100</formula2>
    </dataValidation>
    <dataValidation type="list" allowBlank="1" showInputMessage="1" showErrorMessage="1" sqref="K11 B11:B12 D10:D12 G11:G12 E10 F6:F10 D6:E9 I12 K22 B22:B23 D22:D23 G22:G23 I23 D17:G21 K33 I34 G33:G34 D33:D34 B33:B34 D28:G32 D39:G43 B44:B45 D44:D45 G44:G45 I45 K44 D50:G54 K55 I56 G55:G56 D55:D56 B55:B56 D61:G65 K66 I67 G66:G67 D66:D67 B66:B67 K77 I78 G77:G78 D77:D78 B77:B78 D72:G76 G6:G10">
      <formula1>List1</formula1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30" sqref="K30"/>
    </sheetView>
  </sheetViews>
  <sheetFormatPr defaultColWidth="10.296875" defaultRowHeight="19.5" customHeight="1"/>
  <cols>
    <col min="1" max="7" width="7.59765625" style="1" customWidth="1"/>
    <col min="8" max="8" width="13.09765625" style="1" customWidth="1"/>
    <col min="9" max="9" width="10.69921875" style="1" customWidth="1"/>
    <col min="10" max="10" width="14.09765625" style="1" customWidth="1"/>
    <col min="11" max="11" width="12.69921875" style="1" customWidth="1"/>
    <col min="12" max="12" width="7.59765625" style="1" customWidth="1"/>
    <col min="13" max="16384" width="10.19921875" style="1" customWidth="1"/>
  </cols>
  <sheetData>
    <row r="1" spans="1:1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3"/>
      <c r="B2" s="3" t="s">
        <v>60</v>
      </c>
      <c r="C2" s="3" t="s">
        <v>61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 customHeight="1">
      <c r="A4" s="3"/>
      <c r="B4" s="3" t="s">
        <v>62</v>
      </c>
      <c r="C4" s="3"/>
      <c r="D4" s="3"/>
      <c r="E4" s="3"/>
      <c r="F4" s="3"/>
      <c r="G4" s="3" t="s">
        <v>63</v>
      </c>
      <c r="H4" s="3" t="s">
        <v>64</v>
      </c>
      <c r="I4" s="3" t="s">
        <v>65</v>
      </c>
      <c r="J4" s="3" t="s">
        <v>66</v>
      </c>
      <c r="K4" s="100" t="s">
        <v>67</v>
      </c>
      <c r="L4" s="100"/>
    </row>
    <row r="5" spans="1:12" ht="12.75" customHeight="1">
      <c r="A5" s="3"/>
      <c r="B5" s="3" t="s">
        <v>68</v>
      </c>
      <c r="C5" s="3"/>
      <c r="D5" s="3"/>
      <c r="E5" s="3"/>
      <c r="F5" s="3" t="s">
        <v>69</v>
      </c>
      <c r="G5" s="3">
        <v>415</v>
      </c>
      <c r="H5" s="3">
        <v>479</v>
      </c>
      <c r="I5" s="3">
        <v>611</v>
      </c>
      <c r="J5" s="3">
        <v>640</v>
      </c>
      <c r="K5" s="3"/>
      <c r="L5" s="3"/>
    </row>
    <row r="6" spans="1:12" ht="13.5" customHeight="1">
      <c r="A6" s="3"/>
      <c r="B6" s="3"/>
      <c r="C6" s="3"/>
      <c r="D6" s="3"/>
      <c r="E6" s="17"/>
      <c r="F6" s="17"/>
      <c r="G6" s="17"/>
      <c r="H6" s="17"/>
      <c r="I6" s="17"/>
      <c r="J6" s="17"/>
      <c r="K6" s="17"/>
      <c r="L6" s="17" t="s">
        <v>70</v>
      </c>
    </row>
    <row r="7" spans="1:12" ht="12.75" customHeight="1">
      <c r="A7" s="3"/>
      <c r="B7" s="3"/>
      <c r="C7" s="3"/>
      <c r="D7" s="22"/>
      <c r="E7" s="23" t="s">
        <v>2</v>
      </c>
      <c r="F7" s="24">
        <v>1</v>
      </c>
      <c r="G7" s="24">
        <f>$G$5/28*F7</f>
        <v>14.821428571428571</v>
      </c>
      <c r="H7" s="24">
        <f>($H$5/28*F7)-G7</f>
        <v>2.2857142857142865</v>
      </c>
      <c r="I7" s="24">
        <f>($I$5/28*F7)-H7-G7</f>
        <v>4.7142857142857135</v>
      </c>
      <c r="J7" s="24">
        <f>$J$5-I7-H7-G7</f>
        <v>618.1785714285714</v>
      </c>
      <c r="K7" s="24">
        <f>'Week 1'!Z83+'Week 1'!$AD$88/7</f>
        <v>0</v>
      </c>
      <c r="L7" s="25">
        <f>K7</f>
        <v>0</v>
      </c>
    </row>
    <row r="8" spans="1:12" ht="12.75" customHeight="1">
      <c r="A8" s="3"/>
      <c r="B8" s="3"/>
      <c r="C8" s="3"/>
      <c r="D8" s="22"/>
      <c r="E8" s="8"/>
      <c r="F8" s="3">
        <v>2</v>
      </c>
      <c r="G8" s="3">
        <f aca="true" t="shared" si="0" ref="G8:G34">$G$5/28*F8</f>
        <v>29.642857142857142</v>
      </c>
      <c r="H8" s="3">
        <f aca="true" t="shared" si="1" ref="H8:H34">($H$5/28*F8)-G8</f>
        <v>4.571428571428573</v>
      </c>
      <c r="I8" s="3">
        <f aca="true" t="shared" si="2" ref="I8:I34">($I$5/28*F8)-H8-G8</f>
        <v>9.428571428571427</v>
      </c>
      <c r="J8" s="3">
        <f aca="true" t="shared" si="3" ref="J8:J34">$J$5-I8-H8-G8</f>
        <v>596.3571428571429</v>
      </c>
      <c r="K8" s="3">
        <f>'Week 1'!Z84+'Week 1'!$AD$88/7</f>
        <v>0</v>
      </c>
      <c r="L8" s="22">
        <f>L7+K8</f>
        <v>0</v>
      </c>
    </row>
    <row r="9" spans="1:12" ht="12.75" customHeight="1">
      <c r="A9" s="3"/>
      <c r="B9" s="3"/>
      <c r="C9" s="3"/>
      <c r="D9" s="22"/>
      <c r="E9" s="8"/>
      <c r="F9" s="3">
        <v>3</v>
      </c>
      <c r="G9" s="3">
        <f t="shared" si="0"/>
        <v>44.464285714285715</v>
      </c>
      <c r="H9" s="3">
        <f t="shared" si="1"/>
        <v>6.857142857142854</v>
      </c>
      <c r="I9" s="3">
        <f t="shared" si="2"/>
        <v>14.142857142857153</v>
      </c>
      <c r="J9" s="3">
        <f t="shared" si="3"/>
        <v>574.5357142857143</v>
      </c>
      <c r="K9" s="3">
        <f>'Week 1'!Z85+'Week 1'!$AD$88/7</f>
        <v>0</v>
      </c>
      <c r="L9" s="22">
        <f aca="true" t="shared" si="4" ref="L9:L34">L8+K9</f>
        <v>0</v>
      </c>
    </row>
    <row r="10" spans="1:12" ht="12.75" customHeight="1">
      <c r="A10" s="3"/>
      <c r="B10" s="3"/>
      <c r="C10" s="3"/>
      <c r="D10" s="22"/>
      <c r="E10" s="8"/>
      <c r="F10" s="3">
        <v>4</v>
      </c>
      <c r="G10" s="3">
        <f t="shared" si="0"/>
        <v>59.285714285714285</v>
      </c>
      <c r="H10" s="3">
        <f t="shared" si="1"/>
        <v>9.142857142857146</v>
      </c>
      <c r="I10" s="3">
        <f t="shared" si="2"/>
        <v>18.857142857142854</v>
      </c>
      <c r="J10" s="3">
        <f t="shared" si="3"/>
        <v>552.7142857142857</v>
      </c>
      <c r="K10" s="3">
        <f>'Week 1'!Z86+'Week 1'!$AD$88/7</f>
        <v>0</v>
      </c>
      <c r="L10" s="22">
        <f t="shared" si="4"/>
        <v>0</v>
      </c>
    </row>
    <row r="11" spans="1:12" ht="12.75" customHeight="1">
      <c r="A11" s="3"/>
      <c r="B11" s="3"/>
      <c r="C11" s="3"/>
      <c r="D11" s="22"/>
      <c r="E11" s="8"/>
      <c r="F11" s="3">
        <v>5</v>
      </c>
      <c r="G11" s="3">
        <f t="shared" si="0"/>
        <v>74.10714285714286</v>
      </c>
      <c r="H11" s="3">
        <f t="shared" si="1"/>
        <v>11.42857142857143</v>
      </c>
      <c r="I11" s="3">
        <f t="shared" si="2"/>
        <v>23.57142857142857</v>
      </c>
      <c r="J11" s="3">
        <f t="shared" si="3"/>
        <v>530.8928571428571</v>
      </c>
      <c r="K11" s="3">
        <f>'Week 1'!Z87+'Week 1'!$AD$88/7</f>
        <v>0</v>
      </c>
      <c r="L11" s="22">
        <f t="shared" si="4"/>
        <v>0</v>
      </c>
    </row>
    <row r="12" spans="1:12" ht="12.75" customHeight="1">
      <c r="A12" s="3"/>
      <c r="B12" s="3"/>
      <c r="C12" s="3"/>
      <c r="D12" s="22"/>
      <c r="E12" s="8"/>
      <c r="F12" s="3">
        <v>6</v>
      </c>
      <c r="G12" s="3">
        <f t="shared" si="0"/>
        <v>88.92857142857143</v>
      </c>
      <c r="H12" s="3">
        <f t="shared" si="1"/>
        <v>13.714285714285708</v>
      </c>
      <c r="I12" s="3">
        <f t="shared" si="2"/>
        <v>28.285714285714306</v>
      </c>
      <c r="J12" s="3">
        <f t="shared" si="3"/>
        <v>509.07142857142856</v>
      </c>
      <c r="K12" s="3">
        <f>'Week 1'!Z88+'Week 1'!$AD$88/7</f>
        <v>0</v>
      </c>
      <c r="L12" s="22">
        <f t="shared" si="4"/>
        <v>0</v>
      </c>
    </row>
    <row r="13" spans="1:12" ht="13.5" customHeight="1" thickBot="1">
      <c r="A13" s="3"/>
      <c r="B13" s="3"/>
      <c r="C13" s="3"/>
      <c r="D13" s="22"/>
      <c r="E13" s="35"/>
      <c r="F13" s="17">
        <v>7</v>
      </c>
      <c r="G13" s="17">
        <f t="shared" si="0"/>
        <v>103.75</v>
      </c>
      <c r="H13" s="17">
        <f t="shared" si="1"/>
        <v>16</v>
      </c>
      <c r="I13" s="17">
        <f t="shared" si="2"/>
        <v>33</v>
      </c>
      <c r="J13" s="17">
        <f t="shared" si="3"/>
        <v>487.25</v>
      </c>
      <c r="K13" s="17">
        <f>'Week 1'!Z89+'Week 1'!$AD$88/7</f>
        <v>0</v>
      </c>
      <c r="L13" s="36">
        <f t="shared" si="4"/>
        <v>0</v>
      </c>
    </row>
    <row r="14" spans="1:12" ht="12.75" customHeight="1" thickBot="1">
      <c r="A14" s="3"/>
      <c r="B14" s="3"/>
      <c r="C14" s="3"/>
      <c r="D14" s="22"/>
      <c r="E14" s="23" t="s">
        <v>58</v>
      </c>
      <c r="F14" s="24">
        <v>8</v>
      </c>
      <c r="G14" s="24">
        <f t="shared" si="0"/>
        <v>118.57142857142857</v>
      </c>
      <c r="H14" s="24">
        <f t="shared" si="1"/>
        <v>18.285714285714292</v>
      </c>
      <c r="I14" s="24">
        <f t="shared" si="2"/>
        <v>37.71428571428571</v>
      </c>
      <c r="J14" s="24">
        <f t="shared" si="3"/>
        <v>465.42857142857144</v>
      </c>
      <c r="K14" s="24">
        <f>'Week 2'!Z83+'Week 2'!$AD$88/7</f>
        <v>0</v>
      </c>
      <c r="L14" s="25">
        <f t="shared" si="4"/>
        <v>0</v>
      </c>
    </row>
    <row r="15" spans="1:12" ht="12.75" customHeight="1" thickBot="1">
      <c r="A15" s="3"/>
      <c r="B15" s="3"/>
      <c r="C15" s="3"/>
      <c r="D15" s="22"/>
      <c r="E15" s="8"/>
      <c r="F15" s="3">
        <v>9</v>
      </c>
      <c r="G15" s="3">
        <f t="shared" si="0"/>
        <v>133.39285714285714</v>
      </c>
      <c r="H15" s="3">
        <f t="shared" si="1"/>
        <v>20.571428571428584</v>
      </c>
      <c r="I15" s="3">
        <f t="shared" si="2"/>
        <v>42.428571428571445</v>
      </c>
      <c r="J15" s="3">
        <f t="shared" si="3"/>
        <v>443.6071428571429</v>
      </c>
      <c r="K15" s="24">
        <f>'Week 2'!Z84+'Week 2'!$AD$88/7</f>
        <v>0</v>
      </c>
      <c r="L15" s="22">
        <f t="shared" si="4"/>
        <v>0</v>
      </c>
    </row>
    <row r="16" spans="1:12" ht="12.75" customHeight="1" thickBot="1">
      <c r="A16" s="3"/>
      <c r="B16" s="3"/>
      <c r="C16" s="3"/>
      <c r="D16" s="22"/>
      <c r="E16" s="8"/>
      <c r="F16" s="3">
        <v>10</v>
      </c>
      <c r="G16" s="3">
        <f t="shared" si="0"/>
        <v>148.21428571428572</v>
      </c>
      <c r="H16" s="3">
        <f t="shared" si="1"/>
        <v>22.85714285714286</v>
      </c>
      <c r="I16" s="3">
        <f t="shared" si="2"/>
        <v>47.14285714285714</v>
      </c>
      <c r="J16" s="3">
        <f t="shared" si="3"/>
        <v>421.7857142857143</v>
      </c>
      <c r="K16" s="24">
        <f>'Week 2'!Z85+'Week 2'!$AD$88/7</f>
        <v>0</v>
      </c>
      <c r="L16" s="22">
        <f t="shared" si="4"/>
        <v>0</v>
      </c>
    </row>
    <row r="17" spans="1:12" ht="12.75" customHeight="1" thickBot="1">
      <c r="A17" s="3"/>
      <c r="B17" s="3"/>
      <c r="C17" s="3"/>
      <c r="D17" s="22"/>
      <c r="E17" s="8"/>
      <c r="F17" s="3">
        <v>11</v>
      </c>
      <c r="G17" s="3">
        <f t="shared" si="0"/>
        <v>163.03571428571428</v>
      </c>
      <c r="H17" s="3">
        <f t="shared" si="1"/>
        <v>25.142857142857167</v>
      </c>
      <c r="I17" s="3">
        <f t="shared" si="2"/>
        <v>51.85714285714286</v>
      </c>
      <c r="J17" s="3">
        <f t="shared" si="3"/>
        <v>399.9642857142857</v>
      </c>
      <c r="K17" s="24">
        <f>'Week 2'!Z86+'Week 2'!$AD$88/7</f>
        <v>0</v>
      </c>
      <c r="L17" s="22">
        <f t="shared" si="4"/>
        <v>0</v>
      </c>
    </row>
    <row r="18" spans="1:12" ht="12.75" customHeight="1" thickBot="1">
      <c r="A18" s="3"/>
      <c r="B18" s="3"/>
      <c r="C18" s="3"/>
      <c r="D18" s="22"/>
      <c r="E18" s="8"/>
      <c r="F18" s="3">
        <v>12</v>
      </c>
      <c r="G18" s="3">
        <f t="shared" si="0"/>
        <v>177.85714285714286</v>
      </c>
      <c r="H18" s="3">
        <f t="shared" si="1"/>
        <v>27.428571428571416</v>
      </c>
      <c r="I18" s="3">
        <f t="shared" si="2"/>
        <v>56.57142857142861</v>
      </c>
      <c r="J18" s="3">
        <f t="shared" si="3"/>
        <v>378.142857142857</v>
      </c>
      <c r="K18" s="24">
        <f>'Week 2'!Z87+'Week 2'!$AD$88/7</f>
        <v>0</v>
      </c>
      <c r="L18" s="22">
        <f t="shared" si="4"/>
        <v>0</v>
      </c>
    </row>
    <row r="19" spans="1:12" ht="12.75" customHeight="1" thickBot="1">
      <c r="A19" s="3"/>
      <c r="B19" s="3"/>
      <c r="C19" s="3"/>
      <c r="D19" s="22"/>
      <c r="E19" s="8"/>
      <c r="F19" s="3">
        <v>13</v>
      </c>
      <c r="G19" s="3">
        <f t="shared" si="0"/>
        <v>192.67857142857142</v>
      </c>
      <c r="H19" s="3">
        <f t="shared" si="1"/>
        <v>29.714285714285722</v>
      </c>
      <c r="I19" s="3">
        <f t="shared" si="2"/>
        <v>61.285714285714306</v>
      </c>
      <c r="J19" s="3">
        <f t="shared" si="3"/>
        <v>356.32142857142856</v>
      </c>
      <c r="K19" s="24">
        <f>'Week 2'!Z88+'Week 2'!$AD$88/7</f>
        <v>0</v>
      </c>
      <c r="L19" s="22">
        <f t="shared" si="4"/>
        <v>0</v>
      </c>
    </row>
    <row r="20" spans="1:12" ht="13.5" customHeight="1" thickBot="1">
      <c r="A20" s="3"/>
      <c r="B20" s="3"/>
      <c r="C20" s="3"/>
      <c r="D20" s="22"/>
      <c r="E20" s="35"/>
      <c r="F20" s="17">
        <v>14</v>
      </c>
      <c r="G20" s="17">
        <f t="shared" si="0"/>
        <v>207.5</v>
      </c>
      <c r="H20" s="17">
        <f t="shared" si="1"/>
        <v>32</v>
      </c>
      <c r="I20" s="17">
        <f t="shared" si="2"/>
        <v>66</v>
      </c>
      <c r="J20" s="17">
        <f t="shared" si="3"/>
        <v>334.5</v>
      </c>
      <c r="K20" s="24">
        <f>'Week 2'!Z89+'Week 2'!$AD$88/7</f>
        <v>0</v>
      </c>
      <c r="L20" s="36">
        <f t="shared" si="4"/>
        <v>0</v>
      </c>
    </row>
    <row r="21" spans="1:12" ht="12.75" customHeight="1" thickBot="1">
      <c r="A21" s="3"/>
      <c r="B21" s="3"/>
      <c r="C21" s="3"/>
      <c r="D21" s="22"/>
      <c r="E21" s="23" t="s">
        <v>59</v>
      </c>
      <c r="F21" s="24">
        <v>15</v>
      </c>
      <c r="G21" s="24">
        <f t="shared" si="0"/>
        <v>222.32142857142856</v>
      </c>
      <c r="H21" s="24">
        <f t="shared" si="1"/>
        <v>34.285714285714334</v>
      </c>
      <c r="I21" s="24">
        <f t="shared" si="2"/>
        <v>70.71428571428572</v>
      </c>
      <c r="J21" s="24">
        <f t="shared" si="3"/>
        <v>312.67857142857133</v>
      </c>
      <c r="K21" s="24">
        <f>'Week 3'!Z83+'Week 3'!$AD$88/7</f>
        <v>0</v>
      </c>
      <c r="L21" s="25">
        <f t="shared" si="4"/>
        <v>0</v>
      </c>
    </row>
    <row r="22" spans="1:12" ht="12.75" customHeight="1" thickBot="1">
      <c r="A22" s="3"/>
      <c r="B22" s="3"/>
      <c r="C22" s="3"/>
      <c r="D22" s="22"/>
      <c r="E22" s="8"/>
      <c r="F22" s="3">
        <v>16</v>
      </c>
      <c r="G22" s="3">
        <f t="shared" si="0"/>
        <v>237.14285714285714</v>
      </c>
      <c r="H22" s="3">
        <f t="shared" si="1"/>
        <v>36.571428571428584</v>
      </c>
      <c r="I22" s="3">
        <f t="shared" si="2"/>
        <v>75.42857142857142</v>
      </c>
      <c r="J22" s="3">
        <f t="shared" si="3"/>
        <v>290.8571428571429</v>
      </c>
      <c r="K22" s="24">
        <f>'Week 3'!Z84+'Week 3'!$AD$88/7</f>
        <v>0</v>
      </c>
      <c r="L22" s="22">
        <f t="shared" si="4"/>
        <v>0</v>
      </c>
    </row>
    <row r="23" spans="1:12" ht="12.75" customHeight="1" thickBot="1">
      <c r="A23" s="3"/>
      <c r="B23" s="3"/>
      <c r="C23" s="3"/>
      <c r="D23" s="22"/>
      <c r="E23" s="8"/>
      <c r="F23" s="3">
        <v>17</v>
      </c>
      <c r="G23" s="3">
        <f t="shared" si="0"/>
        <v>251.96428571428572</v>
      </c>
      <c r="H23" s="3">
        <f t="shared" si="1"/>
        <v>38.85714285714283</v>
      </c>
      <c r="I23" s="3">
        <f t="shared" si="2"/>
        <v>80.14285714285717</v>
      </c>
      <c r="J23" s="3">
        <f t="shared" si="3"/>
        <v>269.0357142857143</v>
      </c>
      <c r="K23" s="24">
        <f>'Week 3'!Z85+'Week 3'!$AD$88/7</f>
        <v>0</v>
      </c>
      <c r="L23" s="22">
        <f t="shared" si="4"/>
        <v>0</v>
      </c>
    </row>
    <row r="24" spans="1:12" ht="12.75" customHeight="1" thickBot="1">
      <c r="A24" s="3"/>
      <c r="B24" s="3"/>
      <c r="C24" s="3"/>
      <c r="D24" s="22"/>
      <c r="E24" s="8"/>
      <c r="F24" s="3">
        <v>18</v>
      </c>
      <c r="G24" s="3">
        <f t="shared" si="0"/>
        <v>266.7857142857143</v>
      </c>
      <c r="H24" s="3">
        <f t="shared" si="1"/>
        <v>41.14285714285717</v>
      </c>
      <c r="I24" s="3">
        <f t="shared" si="2"/>
        <v>84.85714285714289</v>
      </c>
      <c r="J24" s="3">
        <f t="shared" si="3"/>
        <v>247.21428571428572</v>
      </c>
      <c r="K24" s="24">
        <f>'Week 3'!Z86+'Week 3'!$AD$88/7</f>
        <v>0</v>
      </c>
      <c r="L24" s="22">
        <f t="shared" si="4"/>
        <v>0</v>
      </c>
    </row>
    <row r="25" spans="1:12" ht="12.75" customHeight="1" thickBot="1">
      <c r="A25" s="3"/>
      <c r="B25" s="3"/>
      <c r="C25" s="3"/>
      <c r="D25" s="22"/>
      <c r="E25" s="8"/>
      <c r="F25" s="3">
        <v>19</v>
      </c>
      <c r="G25" s="3">
        <f t="shared" si="0"/>
        <v>281.60714285714283</v>
      </c>
      <c r="H25" s="3">
        <f t="shared" si="1"/>
        <v>43.428571428571445</v>
      </c>
      <c r="I25" s="3">
        <f t="shared" si="2"/>
        <v>89.57142857142861</v>
      </c>
      <c r="J25" s="3">
        <f t="shared" si="3"/>
        <v>225.39285714285705</v>
      </c>
      <c r="K25" s="24">
        <f>'Week 3'!Z87+'Week 3'!$AD$88/7</f>
        <v>0</v>
      </c>
      <c r="L25" s="22">
        <f t="shared" si="4"/>
        <v>0</v>
      </c>
    </row>
    <row r="26" spans="1:12" ht="12.75" customHeight="1" thickBot="1">
      <c r="A26" s="3"/>
      <c r="B26" s="3"/>
      <c r="C26" s="3"/>
      <c r="D26" s="22"/>
      <c r="E26" s="8"/>
      <c r="F26" s="3">
        <v>20</v>
      </c>
      <c r="G26" s="3">
        <f t="shared" si="0"/>
        <v>296.42857142857144</v>
      </c>
      <c r="H26" s="3">
        <f t="shared" si="1"/>
        <v>45.71428571428572</v>
      </c>
      <c r="I26" s="3">
        <f t="shared" si="2"/>
        <v>94.28571428571428</v>
      </c>
      <c r="J26" s="3">
        <f t="shared" si="3"/>
        <v>203.5714285714286</v>
      </c>
      <c r="K26" s="24">
        <f>'Week 3'!Z88+'Week 3'!$AD$88/7</f>
        <v>0</v>
      </c>
      <c r="L26" s="22">
        <f t="shared" si="4"/>
        <v>0</v>
      </c>
    </row>
    <row r="27" spans="1:12" ht="13.5" customHeight="1" thickBot="1">
      <c r="A27" s="3"/>
      <c r="B27" s="3"/>
      <c r="C27" s="3"/>
      <c r="D27" s="22"/>
      <c r="E27" s="35"/>
      <c r="F27" s="17">
        <v>21</v>
      </c>
      <c r="G27" s="17">
        <f t="shared" si="0"/>
        <v>311.25</v>
      </c>
      <c r="H27" s="17">
        <f t="shared" si="1"/>
        <v>48</v>
      </c>
      <c r="I27" s="17">
        <f t="shared" si="2"/>
        <v>99.00000000000006</v>
      </c>
      <c r="J27" s="17">
        <f t="shared" si="3"/>
        <v>181.75</v>
      </c>
      <c r="K27" s="24">
        <f>'Week 3'!Z89+'Week 3'!$AD$88/7</f>
        <v>0</v>
      </c>
      <c r="L27" s="36">
        <f t="shared" si="4"/>
        <v>0</v>
      </c>
    </row>
    <row r="28" spans="1:12" ht="12.75" customHeight="1" thickBot="1">
      <c r="A28" s="3"/>
      <c r="B28" s="3"/>
      <c r="C28" s="3"/>
      <c r="D28" s="22"/>
      <c r="E28" s="23" t="s">
        <v>71</v>
      </c>
      <c r="F28" s="24">
        <v>22</v>
      </c>
      <c r="G28" s="24">
        <f t="shared" si="0"/>
        <v>326.07142857142856</v>
      </c>
      <c r="H28" s="24">
        <f t="shared" si="1"/>
        <v>50.285714285714334</v>
      </c>
      <c r="I28" s="24">
        <f t="shared" si="2"/>
        <v>103.71428571428572</v>
      </c>
      <c r="J28" s="24">
        <f t="shared" si="3"/>
        <v>159.92857142857133</v>
      </c>
      <c r="K28" s="24">
        <f>'Week 4'!Z83+'Week 4'!$AD$88/7</f>
        <v>0</v>
      </c>
      <c r="L28" s="25">
        <f t="shared" si="4"/>
        <v>0</v>
      </c>
    </row>
    <row r="29" spans="1:12" ht="12.75" customHeight="1" thickBot="1">
      <c r="A29" s="3"/>
      <c r="B29" s="3"/>
      <c r="C29" s="3"/>
      <c r="D29" s="22"/>
      <c r="E29" s="8"/>
      <c r="F29" s="3">
        <v>23</v>
      </c>
      <c r="G29" s="3">
        <f t="shared" si="0"/>
        <v>340.8928571428571</v>
      </c>
      <c r="H29" s="3">
        <f t="shared" si="1"/>
        <v>52.57142857142861</v>
      </c>
      <c r="I29" s="3">
        <f t="shared" si="2"/>
        <v>108.42857142857144</v>
      </c>
      <c r="J29" s="3">
        <f t="shared" si="3"/>
        <v>138.10714285714283</v>
      </c>
      <c r="K29" s="24">
        <f>'Week 4'!Z84+'Week 4'!$AD$88/7</f>
        <v>0</v>
      </c>
      <c r="L29" s="22">
        <f t="shared" si="4"/>
        <v>0</v>
      </c>
    </row>
    <row r="30" spans="1:12" ht="12.75" customHeight="1" thickBot="1">
      <c r="A30" s="3"/>
      <c r="B30" s="3"/>
      <c r="C30" s="3"/>
      <c r="D30" s="22"/>
      <c r="E30" s="8"/>
      <c r="F30" s="3">
        <v>24</v>
      </c>
      <c r="G30" s="3">
        <f t="shared" si="0"/>
        <v>355.7142857142857</v>
      </c>
      <c r="H30" s="3">
        <f t="shared" si="1"/>
        <v>54.85714285714283</v>
      </c>
      <c r="I30" s="3">
        <f t="shared" si="2"/>
        <v>113.14285714285722</v>
      </c>
      <c r="J30" s="3">
        <f t="shared" si="3"/>
        <v>116.28571428571422</v>
      </c>
      <c r="K30" s="24">
        <f>'Week 4'!Z85+'Week 4'!$AD$88/7</f>
        <v>0</v>
      </c>
      <c r="L30" s="22">
        <f t="shared" si="4"/>
        <v>0</v>
      </c>
    </row>
    <row r="31" spans="1:12" ht="12.75" customHeight="1" thickBot="1">
      <c r="A31" s="3"/>
      <c r="B31" s="3"/>
      <c r="C31" s="3"/>
      <c r="D31" s="22"/>
      <c r="E31" s="8"/>
      <c r="F31" s="3">
        <v>25</v>
      </c>
      <c r="G31" s="3">
        <f t="shared" si="0"/>
        <v>370.5357142857143</v>
      </c>
      <c r="H31" s="3">
        <f t="shared" si="1"/>
        <v>57.14285714285717</v>
      </c>
      <c r="I31" s="3">
        <f t="shared" si="2"/>
        <v>117.85714285714289</v>
      </c>
      <c r="J31" s="3">
        <f t="shared" si="3"/>
        <v>94.46428571428567</v>
      </c>
      <c r="K31" s="24">
        <f>'Week 4'!Z86+'Week 4'!$AD$88/7</f>
        <v>0</v>
      </c>
      <c r="L31" s="22">
        <f t="shared" si="4"/>
        <v>0</v>
      </c>
    </row>
    <row r="32" spans="1:12" ht="12.75" customHeight="1" thickBot="1">
      <c r="A32" s="3"/>
      <c r="B32" s="3"/>
      <c r="C32" s="3"/>
      <c r="D32" s="22"/>
      <c r="E32" s="8"/>
      <c r="F32" s="3">
        <v>26</v>
      </c>
      <c r="G32" s="3">
        <f t="shared" si="0"/>
        <v>385.35714285714283</v>
      </c>
      <c r="H32" s="3">
        <f t="shared" si="1"/>
        <v>59.428571428571445</v>
      </c>
      <c r="I32" s="3">
        <f t="shared" si="2"/>
        <v>122.57142857142861</v>
      </c>
      <c r="J32" s="3">
        <f t="shared" si="3"/>
        <v>72.64285714285705</v>
      </c>
      <c r="K32" s="24">
        <f>'Week 4'!Z87+'Week 4'!$AD$88/7</f>
        <v>0</v>
      </c>
      <c r="L32" s="22">
        <f t="shared" si="4"/>
        <v>0</v>
      </c>
    </row>
    <row r="33" spans="1:12" ht="12.75" customHeight="1" thickBot="1">
      <c r="A33" s="3"/>
      <c r="B33" s="3"/>
      <c r="C33" s="3"/>
      <c r="D33" s="22"/>
      <c r="E33" s="8"/>
      <c r="F33" s="3">
        <v>27</v>
      </c>
      <c r="G33" s="3">
        <f t="shared" si="0"/>
        <v>400.17857142857144</v>
      </c>
      <c r="H33" s="3">
        <f t="shared" si="1"/>
        <v>61.71428571428572</v>
      </c>
      <c r="I33" s="3">
        <f t="shared" si="2"/>
        <v>127.28571428571433</v>
      </c>
      <c r="J33" s="3">
        <f t="shared" si="3"/>
        <v>50.8214285714285</v>
      </c>
      <c r="K33" s="24">
        <f>'Week 4'!Z88+'Week 4'!$AD$88/7</f>
        <v>0</v>
      </c>
      <c r="L33" s="22">
        <f t="shared" si="4"/>
        <v>0</v>
      </c>
    </row>
    <row r="34" spans="1:12" ht="13.5" customHeight="1" thickBot="1">
      <c r="A34" s="3"/>
      <c r="B34" s="3"/>
      <c r="C34" s="3"/>
      <c r="D34" s="22"/>
      <c r="E34" s="35"/>
      <c r="F34" s="17">
        <v>28</v>
      </c>
      <c r="G34" s="17">
        <f t="shared" si="0"/>
        <v>415</v>
      </c>
      <c r="H34" s="17">
        <f t="shared" si="1"/>
        <v>64</v>
      </c>
      <c r="I34" s="17">
        <f t="shared" si="2"/>
        <v>132</v>
      </c>
      <c r="J34" s="17">
        <f t="shared" si="3"/>
        <v>29</v>
      </c>
      <c r="K34" s="24">
        <f>'Week 4'!Z89+'Week 4'!$AD$88/7</f>
        <v>0</v>
      </c>
      <c r="L34" s="36">
        <f t="shared" si="4"/>
        <v>0</v>
      </c>
    </row>
  </sheetData>
  <sheetProtection/>
  <mergeCells count="1">
    <mergeCell ref="K4:L4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raptor675</dc:creator>
  <cp:keywords/>
  <dc:description/>
  <cp:lastModifiedBy>Slaughter, Christopher D.</cp:lastModifiedBy>
  <dcterms:created xsi:type="dcterms:W3CDTF">2012-01-09T18:29:19Z</dcterms:created>
  <dcterms:modified xsi:type="dcterms:W3CDTF">2012-01-09T19:08:20Z</dcterms:modified>
  <cp:category/>
  <cp:version/>
  <cp:contentType/>
  <cp:contentStatus/>
</cp:coreProperties>
</file>